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1355" windowHeight="3750" activeTab="0"/>
  </bookViews>
  <sheets>
    <sheet name="Q3" sheetId="1" r:id="rId1"/>
    <sheet name="6 thang dau nam" sheetId="2" r:id="rId2"/>
  </sheets>
  <definedNames>
    <definedName name="_xlnm.Print_Titles" localSheetId="1">'6 thang dau nam'!$10:$10</definedName>
    <definedName name="_xlnm.Print_Titles" localSheetId="0">'Q3'!$10:$10</definedName>
  </definedNames>
  <calcPr fullCalcOnLoad="1"/>
</workbook>
</file>

<file path=xl/sharedStrings.xml><?xml version="1.0" encoding="utf-8"?>
<sst xmlns="http://schemas.openxmlformats.org/spreadsheetml/2006/main" count="148" uniqueCount="73">
  <si>
    <t>Số TT</t>
  </si>
  <si>
    <t>Nội dung</t>
  </si>
  <si>
    <t>I</t>
  </si>
  <si>
    <t>Tổng số thu, chi, nộp ngân sách phí, lệ phí</t>
  </si>
  <si>
    <t>Số thu phí, lệ phí</t>
  </si>
  <si>
    <t>Chi từ nguồn thu phí được để lại</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</si>
  <si>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</si>
  <si>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</si>
  <si>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</si>
  <si>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</si>
  <si>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</si>
  <si>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</si>
  <si>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</si>
  <si>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Số phí, lệ phí nộp NSNN</t>
  </si>
  <si>
    <t>II</t>
  </si>
  <si>
    <t>Dự toán chi ngân sách nhà nước</t>
  </si>
  <si>
    <t>Dự toán năm</t>
  </si>
  <si>
    <t>Chi sự nghiệp…………..</t>
  </si>
  <si>
    <t>ĐVT: Triệu đồng.</t>
  </si>
  <si>
    <t>THỦ TRƯỞNG ĐƠN VỊ</t>
  </si>
  <si>
    <t>Chương: 417</t>
  </si>
  <si>
    <t>(Dùng cho đơn vị dự toán cấp trên và đơn vị dự toán sử dụng ngân sách nhà nước)</t>
  </si>
  <si>
    <t>A</t>
  </si>
  <si>
    <t>B</t>
  </si>
  <si>
    <t xml:space="preserve">Kinh phí thực hiện chế độ tự chủ </t>
  </si>
  <si>
    <t>Kinh phí thực hiện cải cách tiền lương</t>
  </si>
  <si>
    <t>Năm trước chuyển sang</t>
  </si>
  <si>
    <t>Biểu số 3 - Ban hành kèm theo Thông tư số 90/2018/TT-BTC 
ngày 28 tháng 9 năm 2018 của Bộ Tài chính</t>
  </si>
  <si>
    <t>Phí</t>
  </si>
  <si>
    <t>III</t>
  </si>
  <si>
    <t>Nguồn ngân sách trong nước</t>
  </si>
  <si>
    <t>1.1</t>
  </si>
  <si>
    <t>1.2</t>
  </si>
  <si>
    <t>Thực hiện/Dự toán năm (tỷ lệ %)</t>
  </si>
  <si>
    <t>Ghi chú
(thực hiện cùng kỳ năm trước: triệu đồng)</t>
  </si>
  <si>
    <t>Đơn vị: Sở Khoa học và Công nghệ Ninh Thuận</t>
  </si>
  <si>
    <t xml:space="preserve">Lệ phí </t>
  </si>
  <si>
    <t>Kinh phí thực hiện chế độ tự chủ (Nguồn 341-13)</t>
  </si>
  <si>
    <t>Kinh phí thực hiện cải cách tiền lương (Nguồn 341-14)</t>
  </si>
  <si>
    <t xml:space="preserve">Kinh phí không thực hiện chế độ tự chủ (341- 12) </t>
  </si>
  <si>
    <t>Kinh phí không thực hiện chế độ tự chủ (341- 12) (Mã CTMT 0669)</t>
  </si>
  <si>
    <t xml:space="preserve"> - Kinh phí 103-14</t>
  </si>
  <si>
    <t xml:space="preserve"> - Kinh phí 341-14 KTC</t>
  </si>
  <si>
    <t>1.1.1</t>
  </si>
  <si>
    <t>1.1.2</t>
  </si>
  <si>
    <t>1.2.1</t>
  </si>
  <si>
    <t>1.2.2</t>
  </si>
  <si>
    <t>1.2.3</t>
  </si>
  <si>
    <t>1.2.3.1</t>
  </si>
  <si>
    <t>1.2.3.2</t>
  </si>
  <si>
    <t>Chi sự nghiệp khoa học và công nghệ</t>
  </si>
  <si>
    <t>Kinh phí thực hiện nhiệm vụ khoa học công nghệ (Nguồn 103-16)</t>
  </si>
  <si>
    <t xml:space="preserve"> - Nhiệm vụ khoa học công nghệ cấp quốc gia</t>
  </si>
  <si>
    <t xml:space="preserve"> - Nhiệm vụ khoa học công nghệ cấp Bộ</t>
  </si>
  <si>
    <t xml:space="preserve"> - Nhiệm vụ khoa học công nghệ cấp cơ sở</t>
  </si>
  <si>
    <t>Kinh phí nhiệm vụ thường xuyên theo chức năng</t>
  </si>
  <si>
    <t>Kinh phí nhiệm vụ không thường xuyên (Nguồn 103-12)</t>
  </si>
  <si>
    <t>2.1</t>
  </si>
  <si>
    <t>2.2</t>
  </si>
  <si>
    <t>2.3</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</si>
  <si>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</si>
  <si>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</si>
  <si>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Kinh phí đào tạo</t>
  </si>
  <si>
    <t>Ninh Thuận, ngày       tháng  7  năm 2021</t>
  </si>
  <si>
    <t>Lê Tiến Dũng</t>
  </si>
  <si>
    <t>Kinh phí đào tạo (85-12)</t>
  </si>
  <si>
    <t>CÔNG KHAI THỰC HIỆN DỰ TOÁN THU- CHI NGÂN SÁCH 06 THÁNG ĐẦU NĂM 2021</t>
  </si>
  <si>
    <t>Thực hiện 6 tháng đầu năm 2021</t>
  </si>
  <si>
    <t>Thực hiện 6 tháng đầu năm 2021so với cùng kỳ năm trước (tỷ lệ %)</t>
  </si>
  <si>
    <t>CÔNG KHAI THỰC HIỆN DỰ TOÁN THU- CHI NGÂN SÁCH QUÝ 3 NĂM 2021</t>
  </si>
  <si>
    <t>Thực hiện quý 3 năm 2021</t>
  </si>
  <si>
    <t>Ninh Thuận, ngày       tháng  10  năm 2021</t>
  </si>
  <si>
    <t>Thực hiện quý 3 năm 2021 so với cùng kỳ năm trước (tỷ lệ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</si>
</sst>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_-* #,##0.000\ _$_-;\-* #,##0.000\ _$_-;_-* &quot;-&quot;??\ _$_-;_-@_-"/>
    <numFmt numFmtId="167" formatCode="0.000"/>
    <numFmt numFmtId="168" formatCode="_-* #,##0.000\ _$_-;\-* #,##0.000\ _$_-;_-* &quot;-&quot;???\ _$_-;_-@_-"/>
    <numFmt numFmtId="169" formatCode="_(* #,##0.000_);_(* \(#,##0.000\);_(* &quot;-&quot;???_);_(@_)"/>
    <numFmt numFmtId="170" formatCode="0.0"/>
    <numFmt numFmtId="171" formatCode="_-* #,##0.0\ _$_-;\-* #,##0.0\ _$_-;_-* &quot;-&quot;??\ _$_-;_-@_-"/>
    <numFmt numFmtId="172" formatCode="#,##0.0"/>
    <numFmt numFmtId="173" formatCode="_-* #,##0.0000\ _$_-;\-* #,##0.0000\ _$_-;_-* &quot;-&quot;??\ _$_-;_-@_-"/>
    <numFmt numFmtId="174" formatCode="#,##0.000"/>
    <numFmt numFmtId="175" formatCode="#,##0.0000"/>
    <numFmt numFmtId="176" formatCode="_(* #,##0.0_);_(* \(#,##0.0\);_(* &quot;-&quot;?_);_(@_)"/>
    <numFmt numFmtId="177" formatCode="_-* #,##0.0000\ _$_-;\-* #,##0.0000\ _$_-;_-* &quot;-&quot;???\ _$_-;_-@_-"/>
    <numFmt numFmtId="178" formatCode="0.0000"/>
    <numFmt numFmtId="179" formatCode="0.00000"/>
    <numFmt numFmtId="180" formatCode="0.000000"/>
  </numFmts>
  <fonts count="44">
    <font>
      <sz val="11"/>
      <color theme="1"/>
      <name val="Calibri"/>
      <family val="2"/>
    </font>
    <font>
      <sz val="11"/>
      <color indexed="8"/>
      <name val="Calibri"/>
      <family val="2"/>
    </font>
    <font>
      <sz val="14"/>
      <name val="Times New Roman"/>
      <family val="1"/>
    </font>
    <font>
      <sz val="14"/>
      <color indexed="10"/>
      <name val="Times New Roman"/>
      <family val="1"/>
    </font>
    <font>
      <b/>
      <sz val="14"/>
      <name val="Times New Roman"/>
      <family val="1"/>
    </font>
    <font>
      <b/>
      <sz val="13"/>
      <name val="Times New Roman"/>
      <family val="1"/>
    </font>
    <font>
      <i/>
      <sz val="14"/>
      <name val="Times New Roman"/>
      <family val="1"/>
    </font>
    <font>
      <sz val="13"/>
      <name val="Times New Roman"/>
      <family val="1"/>
    </font>
    <font>
      <b/>
      <sz val="16"/>
      <name val="Times New Roman"/>
      <family val="1"/>
    </font>
    <font>
      <sz val="12"/>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2" fillId="32" borderId="10" xfId="0" applyFont="1" applyFill="1" applyBorder="1" applyAlignment="1" quotePrefix="1">
      <alignment horizontal="center" vertical="center" wrapText="1"/>
    </xf>
    <xf numFmtId="0" fontId="2" fillId="32" borderId="10" xfId="0" applyFont="1" applyFill="1" applyBorder="1" applyAlignment="1">
      <alignment vertical="center" wrapText="1"/>
    </xf>
    <xf numFmtId="166" fontId="2" fillId="32" borderId="10" xfId="42" applyNumberFormat="1" applyFont="1" applyFill="1" applyBorder="1" applyAlignment="1">
      <alignment horizontal="right" vertical="center" wrapText="1"/>
    </xf>
    <xf numFmtId="0" fontId="2" fillId="0" borderId="0" xfId="0" applyFont="1" applyAlignment="1">
      <alignment/>
    </xf>
    <xf numFmtId="0" fontId="2" fillId="32" borderId="10"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4" fillId="32" borderId="10" xfId="0" applyFont="1" applyFill="1" applyBorder="1" applyAlignment="1">
      <alignment vertical="center" wrapText="1"/>
    </xf>
    <xf numFmtId="165" fontId="4" fillId="32" borderId="10" xfId="42" applyNumberFormat="1" applyFont="1" applyFill="1" applyBorder="1" applyAlignment="1">
      <alignment horizontal="right" vertical="center" wrapText="1"/>
    </xf>
    <xf numFmtId="165" fontId="2" fillId="32" borderId="10" xfId="42" applyNumberFormat="1" applyFont="1" applyFill="1" applyBorder="1" applyAlignment="1">
      <alignment horizontal="right" vertical="center" wrapText="1"/>
    </xf>
    <xf numFmtId="166" fontId="4" fillId="32" borderId="10" xfId="42" applyNumberFormat="1" applyFont="1" applyFill="1" applyBorder="1" applyAlignment="1">
      <alignment horizontal="right" vertical="center" wrapText="1"/>
    </xf>
    <xf numFmtId="167" fontId="2" fillId="32" borderId="10" xfId="0" applyNumberFormat="1" applyFont="1" applyFill="1" applyBorder="1" applyAlignment="1">
      <alignment vertical="center" wrapText="1"/>
    </xf>
    <xf numFmtId="0" fontId="2" fillId="32" borderId="11" xfId="0" applyFont="1" applyFill="1" applyBorder="1" applyAlignment="1" quotePrefix="1">
      <alignment horizontal="center" vertical="center" wrapText="1"/>
    </xf>
    <xf numFmtId="0" fontId="2" fillId="32" borderId="11" xfId="0" applyFont="1" applyFill="1" applyBorder="1" applyAlignment="1">
      <alignment vertical="center" wrapText="1"/>
    </xf>
    <xf numFmtId="167" fontId="2" fillId="32" borderId="11" xfId="0" applyNumberFormat="1" applyFont="1" applyFill="1" applyBorder="1" applyAlignment="1">
      <alignment vertical="center" wrapText="1"/>
    </xf>
    <xf numFmtId="166" fontId="4" fillId="0" borderId="0" xfId="0" applyNumberFormat="1" applyFont="1" applyAlignment="1">
      <alignment/>
    </xf>
    <xf numFmtId="2" fontId="2" fillId="32" borderId="10" xfId="42" applyNumberFormat="1" applyFont="1" applyFill="1" applyBorder="1" applyAlignment="1">
      <alignment horizontal="right" vertical="center" wrapText="1"/>
    </xf>
    <xf numFmtId="2" fontId="4" fillId="32" borderId="10" xfId="42" applyNumberFormat="1" applyFont="1" applyFill="1" applyBorder="1" applyAlignment="1">
      <alignment horizontal="right" vertical="center" wrapText="1"/>
    </xf>
    <xf numFmtId="169" fontId="4" fillId="0" borderId="0" xfId="0" applyNumberFormat="1" applyFont="1" applyAlignment="1">
      <alignment/>
    </xf>
    <xf numFmtId="169" fontId="2" fillId="0" borderId="0" xfId="0" applyNumberFormat="1" applyFont="1" applyAlignment="1">
      <alignment/>
    </xf>
    <xf numFmtId="3" fontId="2" fillId="32" borderId="10" xfId="0" applyNumberFormat="1"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4" fillId="0" borderId="0" xfId="0" applyFont="1" applyAlignment="1">
      <alignment horizontal="left"/>
    </xf>
    <xf numFmtId="0" fontId="4" fillId="32" borderId="10" xfId="0" applyFont="1" applyFill="1" applyBorder="1" applyAlignment="1">
      <alignment horizontal="center" vertical="center" wrapText="1"/>
    </xf>
    <xf numFmtId="0" fontId="4" fillId="32" borderId="12" xfId="0" applyFont="1" applyFill="1" applyBorder="1" applyAlignment="1">
      <alignment horizontal="center" vertical="center" wrapText="1"/>
    </xf>
    <xf numFmtId="168" fontId="4" fillId="32" borderId="10" xfId="0" applyNumberFormat="1" applyFont="1" applyFill="1" applyBorder="1" applyAlignment="1">
      <alignment horizontal="right" vertical="center" wrapText="1"/>
    </xf>
    <xf numFmtId="0" fontId="4" fillId="32" borderId="0" xfId="0" applyFont="1" applyFill="1" applyAlignment="1">
      <alignment/>
    </xf>
    <xf numFmtId="166" fontId="4" fillId="32" borderId="0" xfId="0" applyNumberFormat="1" applyFont="1" applyFill="1" applyAlignment="1">
      <alignment/>
    </xf>
    <xf numFmtId="0" fontId="4" fillId="32" borderId="12" xfId="0" applyFont="1" applyFill="1" applyBorder="1" applyAlignment="1">
      <alignment vertical="center" wrapText="1"/>
    </xf>
    <xf numFmtId="0" fontId="5" fillId="32" borderId="10" xfId="0" applyFont="1" applyFill="1" applyBorder="1" applyAlignment="1">
      <alignment horizontal="center" vertical="center" wrapText="1"/>
    </xf>
    <xf numFmtId="0" fontId="7" fillId="0" borderId="0" xfId="0" applyFont="1" applyAlignment="1">
      <alignment/>
    </xf>
    <xf numFmtId="0" fontId="4" fillId="0" borderId="12" xfId="0" applyFont="1" applyBorder="1" applyAlignment="1">
      <alignment horizontal="center" vertical="center" wrapText="1"/>
    </xf>
    <xf numFmtId="164" fontId="4" fillId="0" borderId="0" xfId="42" applyNumberFormat="1" applyFont="1" applyAlignment="1">
      <alignment/>
    </xf>
    <xf numFmtId="0" fontId="2" fillId="0" borderId="10" xfId="0" applyFont="1" applyBorder="1" applyAlignment="1">
      <alignment horizontal="right" vertical="center"/>
    </xf>
    <xf numFmtId="0" fontId="4" fillId="0" borderId="10" xfId="0" applyFont="1" applyBorder="1" applyAlignment="1">
      <alignment horizontal="right" vertical="center"/>
    </xf>
    <xf numFmtId="1" fontId="2" fillId="0" borderId="10" xfId="0" applyNumberFormat="1" applyFont="1" applyBorder="1" applyAlignment="1">
      <alignment horizontal="righ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xf>
    <xf numFmtId="168" fontId="4" fillId="33" borderId="10" xfId="0" applyNumberFormat="1" applyFont="1" applyFill="1" applyBorder="1" applyAlignment="1">
      <alignment horizontal="right" vertical="center" wrapText="1"/>
    </xf>
    <xf numFmtId="171" fontId="2" fillId="32" borderId="10" xfId="42" applyNumberFormat="1" applyFont="1" applyFill="1" applyBorder="1" applyAlignment="1">
      <alignment horizontal="right" vertical="center" wrapText="1"/>
    </xf>
    <xf numFmtId="1" fontId="2" fillId="32" borderId="10" xfId="42" applyNumberFormat="1" applyFont="1" applyFill="1" applyBorder="1" applyAlignment="1">
      <alignment horizontal="right" vertical="center" wrapText="1"/>
    </xf>
    <xf numFmtId="1" fontId="4" fillId="32" borderId="10" xfId="0" applyNumberFormat="1" applyFont="1" applyFill="1" applyBorder="1" applyAlignment="1">
      <alignment horizontal="right" vertical="center" wrapText="1"/>
    </xf>
    <xf numFmtId="2" fontId="2" fillId="0" borderId="12" xfId="0" applyNumberFormat="1" applyFont="1" applyBorder="1" applyAlignment="1">
      <alignment horizontal="right" vertical="center"/>
    </xf>
    <xf numFmtId="3" fontId="2" fillId="32" borderId="12" xfId="0" applyNumberFormat="1" applyFont="1" applyFill="1" applyBorder="1" applyAlignment="1">
      <alignment horizontal="center" vertical="center" wrapText="1"/>
    </xf>
    <xf numFmtId="0" fontId="7" fillId="32" borderId="10" xfId="0" applyFont="1" applyFill="1" applyBorder="1" applyAlignment="1">
      <alignment vertical="center" wrapText="1"/>
    </xf>
    <xf numFmtId="0" fontId="2" fillId="32" borderId="12" xfId="0" applyFont="1" applyFill="1" applyBorder="1" applyAlignment="1">
      <alignment horizontal="center" vertical="center" wrapText="1"/>
    </xf>
    <xf numFmtId="4" fontId="2" fillId="32" borderId="11" xfId="42" applyNumberFormat="1" applyFont="1" applyFill="1" applyBorder="1" applyAlignment="1">
      <alignment vertical="center"/>
    </xf>
    <xf numFmtId="4" fontId="2" fillId="32" borderId="12" xfId="0" applyNumberFormat="1" applyFont="1" applyFill="1" applyBorder="1" applyAlignment="1">
      <alignment horizontal="center" vertical="center" wrapText="1"/>
    </xf>
    <xf numFmtId="174" fontId="2" fillId="32" borderId="12" xfId="0" applyNumberFormat="1" applyFont="1" applyFill="1" applyBorder="1" applyAlignment="1">
      <alignment vertical="center"/>
    </xf>
    <xf numFmtId="3" fontId="2" fillId="32" borderId="12" xfId="0" applyNumberFormat="1" applyFont="1" applyFill="1" applyBorder="1" applyAlignment="1">
      <alignment vertical="center"/>
    </xf>
    <xf numFmtId="166" fontId="4" fillId="32" borderId="12" xfId="42" applyNumberFormat="1" applyFont="1" applyFill="1" applyBorder="1" applyAlignment="1">
      <alignment horizontal="right" vertical="center" wrapText="1"/>
    </xf>
    <xf numFmtId="4" fontId="2" fillId="32" borderId="11" xfId="0" applyNumberFormat="1" applyFont="1" applyFill="1" applyBorder="1" applyAlignment="1">
      <alignment horizontal="center" vertical="center" wrapText="1"/>
    </xf>
    <xf numFmtId="174" fontId="2" fillId="32" borderId="12" xfId="42" applyNumberFormat="1" applyFont="1" applyFill="1" applyBorder="1" applyAlignment="1">
      <alignment horizontal="right" vertical="center" wrapText="1"/>
    </xf>
    <xf numFmtId="174" fontId="2" fillId="0" borderId="12" xfId="0" applyNumberFormat="1" applyFont="1" applyBorder="1" applyAlignment="1">
      <alignment horizontal="right" vertical="center"/>
    </xf>
    <xf numFmtId="4" fontId="4" fillId="32" borderId="12" xfId="0" applyNumberFormat="1" applyFont="1" applyFill="1" applyBorder="1" applyAlignment="1">
      <alignment vertical="center" wrapText="1"/>
    </xf>
    <xf numFmtId="174" fontId="4" fillId="32" borderId="12" xfId="0" applyNumberFormat="1" applyFont="1" applyFill="1" applyBorder="1" applyAlignment="1">
      <alignment vertical="center" wrapText="1"/>
    </xf>
    <xf numFmtId="174" fontId="2" fillId="32" borderId="10" xfId="0" applyNumberFormat="1" applyFont="1" applyFill="1" applyBorder="1" applyAlignment="1">
      <alignment vertical="center" wrapText="1"/>
    </xf>
    <xf numFmtId="174" fontId="2" fillId="32" borderId="10" xfId="42" applyNumberFormat="1" applyFont="1" applyFill="1" applyBorder="1" applyAlignment="1">
      <alignment horizontal="right" vertical="center"/>
    </xf>
    <xf numFmtId="4" fontId="2" fillId="32" borderId="10" xfId="0" applyNumberFormat="1" applyFont="1" applyFill="1" applyBorder="1" applyAlignment="1">
      <alignment horizontal="center" vertical="center" wrapText="1"/>
    </xf>
    <xf numFmtId="4" fontId="2" fillId="0" borderId="10" xfId="0" applyNumberFormat="1" applyFont="1" applyBorder="1" applyAlignment="1">
      <alignment horizontal="right" vertical="center"/>
    </xf>
    <xf numFmtId="174" fontId="2" fillId="0" borderId="10" xfId="0" applyNumberFormat="1" applyFont="1" applyBorder="1" applyAlignment="1">
      <alignment horizontal="right" vertical="center"/>
    </xf>
    <xf numFmtId="4" fontId="4" fillId="32"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167" fontId="2" fillId="0" borderId="10" xfId="0" applyNumberFormat="1" applyFont="1" applyBorder="1" applyAlignment="1">
      <alignment horizontal="right" vertical="center"/>
    </xf>
    <xf numFmtId="0" fontId="2" fillId="0" borderId="0" xfId="0" applyFont="1" applyFill="1" applyAlignment="1">
      <alignment/>
    </xf>
    <xf numFmtId="4" fontId="4" fillId="33" borderId="12" xfId="0" applyNumberFormat="1" applyFont="1" applyFill="1" applyBorder="1" applyAlignment="1">
      <alignment horizontal="center" vertical="center" wrapText="1"/>
    </xf>
    <xf numFmtId="4" fontId="4" fillId="32" borderId="11" xfId="0" applyNumberFormat="1" applyFont="1" applyFill="1" applyBorder="1" applyAlignment="1">
      <alignment horizontal="center" vertical="center" wrapText="1"/>
    </xf>
    <xf numFmtId="4" fontId="4" fillId="32" borderId="12"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164" fontId="4" fillId="32" borderId="10" xfId="42" applyNumberFormat="1" applyFont="1" applyFill="1" applyBorder="1" applyAlignment="1">
      <alignment horizontal="right" vertical="center" wrapText="1"/>
    </xf>
    <xf numFmtId="172" fontId="2" fillId="32" borderId="10" xfId="0" applyNumberFormat="1" applyFont="1" applyFill="1" applyBorder="1" applyAlignment="1">
      <alignment horizontal="center" vertical="center" wrapText="1"/>
    </xf>
    <xf numFmtId="164" fontId="2" fillId="32" borderId="10" xfId="42" applyNumberFormat="1" applyFont="1" applyFill="1" applyBorder="1" applyAlignment="1">
      <alignment horizontal="right" vertical="center" wrapText="1"/>
    </xf>
    <xf numFmtId="2" fontId="4" fillId="32" borderId="10" xfId="0" applyNumberFormat="1" applyFont="1" applyFill="1" applyBorder="1" applyAlignment="1">
      <alignment horizontal="right" vertical="center" wrapText="1"/>
    </xf>
    <xf numFmtId="174" fontId="2" fillId="32" borderId="11" xfId="42" applyNumberFormat="1" applyFont="1" applyFill="1" applyBorder="1" applyAlignment="1">
      <alignment vertical="center"/>
    </xf>
    <xf numFmtId="0" fontId="5" fillId="32" borderId="10" xfId="0" applyFont="1" applyFill="1" applyBorder="1" applyAlignment="1">
      <alignment vertical="center" wrapText="1"/>
    </xf>
    <xf numFmtId="174" fontId="4" fillId="0" borderId="10" xfId="0" applyNumberFormat="1" applyFont="1" applyBorder="1" applyAlignment="1">
      <alignment horizontal="right" vertical="center"/>
    </xf>
    <xf numFmtId="2" fontId="2" fillId="0" borderId="10" xfId="0" applyNumberFormat="1" applyFont="1" applyBorder="1" applyAlignment="1">
      <alignment horizontal="right" vertical="center"/>
    </xf>
    <xf numFmtId="0" fontId="4"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166" fontId="4" fillId="0" borderId="10" xfId="42" applyNumberFormat="1" applyFont="1" applyFill="1" applyBorder="1" applyAlignment="1">
      <alignment horizontal="right" vertical="center" wrapText="1"/>
    </xf>
    <xf numFmtId="174" fontId="4" fillId="0" borderId="10" xfId="42" applyNumberFormat="1" applyFont="1" applyFill="1" applyBorder="1" applyAlignment="1">
      <alignment horizontal="right" vertical="center"/>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xf>
    <xf numFmtId="167" fontId="2" fillId="32" borderId="12" xfId="0" applyNumberFormat="1" applyFont="1" applyFill="1" applyBorder="1" applyAlignment="1">
      <alignment vertical="center" wrapText="1"/>
    </xf>
    <xf numFmtId="166" fontId="2" fillId="32" borderId="12" xfId="42" applyNumberFormat="1" applyFont="1" applyFill="1" applyBorder="1" applyAlignment="1">
      <alignment horizontal="right" vertical="center" wrapText="1"/>
    </xf>
    <xf numFmtId="166" fontId="2" fillId="0" borderId="12" xfId="42" applyNumberFormat="1" applyFont="1" applyBorder="1" applyAlignment="1">
      <alignment horizontal="right" vertical="center"/>
    </xf>
    <xf numFmtId="0" fontId="6" fillId="32" borderId="10" xfId="0" applyFont="1" applyFill="1" applyBorder="1" applyAlignment="1">
      <alignment vertical="center" wrapText="1"/>
    </xf>
    <xf numFmtId="164" fontId="6" fillId="32" borderId="12" xfId="42" applyFont="1" applyFill="1" applyBorder="1" applyAlignment="1">
      <alignment vertical="center" wrapText="1"/>
    </xf>
    <xf numFmtId="166" fontId="6" fillId="32" borderId="12" xfId="42" applyNumberFormat="1" applyFont="1" applyFill="1" applyBorder="1" applyAlignment="1">
      <alignment horizontal="right" vertical="center" wrapText="1"/>
    </xf>
    <xf numFmtId="3" fontId="6" fillId="32" borderId="12" xfId="0" applyNumberFormat="1" applyFont="1" applyFill="1" applyBorder="1" applyAlignment="1">
      <alignment horizontal="center" vertical="center" wrapText="1"/>
    </xf>
    <xf numFmtId="1" fontId="6" fillId="0" borderId="12" xfId="0" applyNumberFormat="1" applyFont="1" applyBorder="1" applyAlignment="1">
      <alignment horizontal="right" vertical="center"/>
    </xf>
    <xf numFmtId="167" fontId="6" fillId="32" borderId="12" xfId="0" applyNumberFormat="1" applyFont="1" applyFill="1" applyBorder="1" applyAlignment="1">
      <alignment vertical="center" wrapText="1"/>
    </xf>
    <xf numFmtId="165" fontId="6" fillId="32" borderId="12" xfId="42" applyNumberFormat="1" applyFont="1" applyFill="1" applyBorder="1" applyAlignment="1">
      <alignment horizontal="right" vertical="center" wrapText="1"/>
    </xf>
    <xf numFmtId="174" fontId="2" fillId="32" borderId="12" xfId="0" applyNumberFormat="1" applyFont="1" applyFill="1" applyBorder="1" applyAlignment="1">
      <alignment horizontal="center" vertical="center" wrapText="1"/>
    </xf>
    <xf numFmtId="164" fontId="6" fillId="32" borderId="12" xfId="42" applyFont="1" applyFill="1" applyBorder="1" applyAlignment="1">
      <alignment horizontal="right" vertical="center" wrapText="1"/>
    </xf>
    <xf numFmtId="4" fontId="2" fillId="32" borderId="12" xfId="0" applyNumberFormat="1" applyFont="1" applyFill="1" applyBorder="1" applyAlignment="1">
      <alignment horizontal="right" vertical="center" wrapText="1"/>
    </xf>
    <xf numFmtId="167" fontId="6" fillId="32" borderId="12" xfId="0" applyNumberFormat="1" applyFont="1" applyFill="1" applyBorder="1" applyAlignment="1">
      <alignment horizontal="right" vertical="center" wrapText="1"/>
    </xf>
    <xf numFmtId="3" fontId="6" fillId="32" borderId="12" xfId="0" applyNumberFormat="1" applyFont="1" applyFill="1" applyBorder="1" applyAlignment="1">
      <alignment horizontal="right" vertical="center" wrapText="1"/>
    </xf>
    <xf numFmtId="0" fontId="6" fillId="0" borderId="0" xfId="0" applyFont="1" applyAlignment="1">
      <alignment horizontal="center" wrapText="1"/>
    </xf>
    <xf numFmtId="0" fontId="4" fillId="0" borderId="0" xfId="0" applyFont="1" applyAlignment="1">
      <alignment horizontal="left"/>
    </xf>
    <xf numFmtId="0" fontId="6" fillId="0" borderId="0" xfId="0" applyFont="1" applyFill="1"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2" fillId="0" borderId="13" xfId="0" applyFont="1" applyBorder="1" applyAlignment="1">
      <alignment horizontal="right"/>
    </xf>
    <xf numFmtId="0" fontId="2" fillId="0" borderId="0" xfId="0" applyFont="1" applyAlignment="1">
      <alignment horizontal="left" wrapText="1"/>
    </xf>
    <xf numFmtId="0" fontId="2" fillId="0" borderId="0" xfId="0" applyFont="1" applyAlignment="1">
      <alignment horizontal="left" vertical="center" wrapText="1"/>
    </xf>
    <xf numFmtId="4" fontId="2" fillId="0" borderId="12" xfId="42" applyNumberFormat="1" applyFont="1" applyBorder="1" applyAlignment="1">
      <alignment vertical="center"/>
    </xf>
    <xf numFmtId="174" fontId="4" fillId="32" borderId="12" xfId="0" applyNumberFormat="1" applyFont="1" applyFill="1" applyBorder="1" applyAlignment="1">
      <alignment horizontal="center" vertical="center" wrapText="1"/>
    </xf>
    <xf numFmtId="174" fontId="4" fillId="32" borderId="10" xfId="42" applyNumberFormat="1" applyFont="1" applyFill="1" applyBorder="1" applyAlignment="1">
      <alignment horizontal="right" vertical="center"/>
    </xf>
    <xf numFmtId="167" fontId="6" fillId="0" borderId="12"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7"/>
  </sheetPr>
  <dimension ref="A1:K51"/>
  <sheetViews>
    <sheetView tabSelected="1" zoomScalePageLayoutView="0" workbookViewId="0" topLeftCell="A25">
      <selection activeCell="L34" sqref="L34"/>
    </sheetView>
  </sheetViews>
  <sheetFormatPr defaultColWidth="9.140625" defaultRowHeight="15"/>
  <cols>
    <col min="1" max="1" width="9.140625" style="6" customWidth="1"/>
    <col min="2" max="2" width="37.421875" style="6" customWidth="1"/>
    <col min="3" max="3" width="16.8515625" style="6" customWidth="1"/>
    <col min="4" max="4" width="17.28125" style="6" customWidth="1"/>
    <col min="5" max="5" width="16.7109375" style="6" customWidth="1"/>
    <col min="6" max="6" width="14.00390625" style="6" customWidth="1"/>
    <col min="7" max="7" width="14.421875" style="6" customWidth="1"/>
    <col min="8" max="8" width="15.57421875" style="4" customWidth="1"/>
    <col min="9" max="9" width="17.57421875" style="6" customWidth="1"/>
    <col min="10" max="10" width="9.140625" style="6" customWidth="1"/>
    <col min="11" max="11" width="14.7109375" style="6" customWidth="1"/>
    <col min="12" max="16384" width="9.140625" style="6" customWidth="1"/>
  </cols>
  <sheetData>
    <row r="1" spans="1:8" s="4" customFormat="1" ht="42.75" customHeight="1">
      <c r="A1" s="101" t="s">
        <v>27</v>
      </c>
      <c r="B1" s="101"/>
      <c r="C1" s="101"/>
      <c r="D1" s="101"/>
      <c r="E1" s="101"/>
      <c r="F1" s="101"/>
      <c r="G1" s="101"/>
      <c r="H1" s="101"/>
    </row>
    <row r="2" spans="1:8" s="7" customFormat="1" ht="18.75">
      <c r="A2" s="102" t="s">
        <v>35</v>
      </c>
      <c r="B2" s="102"/>
      <c r="C2" s="102"/>
      <c r="D2" s="102"/>
      <c r="E2" s="102"/>
      <c r="F2" s="102"/>
      <c r="G2" s="102"/>
      <c r="H2" s="102"/>
    </row>
    <row r="3" spans="1:8" s="7" customFormat="1" ht="18.75">
      <c r="A3" s="102" t="s">
        <v>20</v>
      </c>
      <c r="B3" s="102"/>
      <c r="C3" s="102"/>
      <c r="D3" s="102"/>
      <c r="E3" s="102"/>
      <c r="F3" s="102"/>
      <c r="G3" s="102"/>
      <c r="H3" s="102"/>
    </row>
    <row r="4" spans="1:7" s="7" customFormat="1" ht="18.75">
      <c r="A4" s="23"/>
      <c r="B4" s="23"/>
      <c r="C4" s="23"/>
      <c r="D4" s="23"/>
      <c r="E4" s="23"/>
      <c r="F4" s="23"/>
      <c r="G4" s="23"/>
    </row>
    <row r="5" spans="1:8" s="4" customFormat="1" ht="20.25" customHeight="1">
      <c r="A5" s="105" t="s">
        <v>69</v>
      </c>
      <c r="B5" s="105"/>
      <c r="C5" s="105"/>
      <c r="D5" s="105"/>
      <c r="E5" s="105"/>
      <c r="F5" s="105"/>
      <c r="G5" s="105"/>
      <c r="H5" s="105"/>
    </row>
    <row r="6" spans="1:8" s="4" customFormat="1" ht="18.75">
      <c r="A6" s="106" t="s">
        <v>21</v>
      </c>
      <c r="B6" s="106"/>
      <c r="C6" s="106"/>
      <c r="D6" s="106"/>
      <c r="E6" s="106"/>
      <c r="F6" s="106"/>
      <c r="G6" s="106"/>
      <c r="H6" s="106"/>
    </row>
    <row r="7" spans="1:8" s="4" customFormat="1" ht="47.25" customHeight="1">
      <c r="A7" s="108" t="s">
        <v>60</v>
      </c>
      <c r="B7" s="108"/>
      <c r="C7" s="108"/>
      <c r="D7" s="108"/>
      <c r="E7" s="108"/>
      <c r="F7" s="108"/>
      <c r="G7" s="108"/>
      <c r="H7" s="108"/>
    </row>
    <row r="8" spans="1:8" s="4" customFormat="1" ht="57" customHeight="1">
      <c r="A8" s="109" t="s">
        <v>61</v>
      </c>
      <c r="B8" s="109"/>
      <c r="C8" s="109"/>
      <c r="D8" s="109"/>
      <c r="E8" s="109"/>
      <c r="F8" s="109"/>
      <c r="G8" s="109"/>
      <c r="H8" s="109"/>
    </row>
    <row r="9" spans="5:8" s="4" customFormat="1" ht="22.5" customHeight="1">
      <c r="E9" s="107" t="s">
        <v>18</v>
      </c>
      <c r="F9" s="107"/>
      <c r="G9" s="107"/>
      <c r="H9" s="107"/>
    </row>
    <row r="10" spans="1:8" s="4" customFormat="1" ht="138.75" customHeight="1">
      <c r="A10" s="24" t="s">
        <v>0</v>
      </c>
      <c r="B10" s="24" t="s">
        <v>1</v>
      </c>
      <c r="C10" s="25" t="s">
        <v>26</v>
      </c>
      <c r="D10" s="24" t="s">
        <v>16</v>
      </c>
      <c r="E10" s="24" t="s">
        <v>70</v>
      </c>
      <c r="F10" s="24" t="s">
        <v>33</v>
      </c>
      <c r="G10" s="25" t="s">
        <v>72</v>
      </c>
      <c r="H10" s="32" t="s">
        <v>34</v>
      </c>
    </row>
    <row r="11" spans="1:8" s="31" customFormat="1" ht="18.75" customHeight="1">
      <c r="A11" s="30">
        <v>1</v>
      </c>
      <c r="B11" s="30">
        <v>2</v>
      </c>
      <c r="C11" s="30">
        <v>3</v>
      </c>
      <c r="D11" s="30">
        <v>4</v>
      </c>
      <c r="E11" s="30">
        <v>5</v>
      </c>
      <c r="F11" s="30">
        <v>6</v>
      </c>
      <c r="G11" s="30">
        <v>7</v>
      </c>
      <c r="H11" s="30">
        <v>8</v>
      </c>
    </row>
    <row r="12" spans="1:8" s="7" customFormat="1" ht="38.25" customHeight="1">
      <c r="A12" s="37" t="s">
        <v>22</v>
      </c>
      <c r="B12" s="38" t="s">
        <v>3</v>
      </c>
      <c r="C12" s="38"/>
      <c r="D12" s="37"/>
      <c r="E12" s="37"/>
      <c r="F12" s="37"/>
      <c r="G12" s="37"/>
      <c r="H12" s="39"/>
    </row>
    <row r="13" spans="1:8" s="7" customFormat="1" ht="20.25" customHeight="1">
      <c r="A13" s="24" t="s">
        <v>2</v>
      </c>
      <c r="B13" s="8" t="s">
        <v>4</v>
      </c>
      <c r="C13" s="8"/>
      <c r="D13" s="43">
        <f>SUM(D14:D15)</f>
        <v>40</v>
      </c>
      <c r="E13" s="74">
        <f>SUM(E14:E15)</f>
        <v>4.25</v>
      </c>
      <c r="F13" s="72">
        <f>(E13/(C13+D13))*100</f>
        <v>10.625</v>
      </c>
      <c r="G13" s="72">
        <f>E13/H13*100</f>
        <v>16.666666666666664</v>
      </c>
      <c r="H13" s="74">
        <f>SUM(H14:H15)</f>
        <v>25.5</v>
      </c>
    </row>
    <row r="14" spans="1:8" s="4" customFormat="1" ht="30" customHeight="1">
      <c r="A14" s="5">
        <v>1</v>
      </c>
      <c r="B14" s="2" t="s">
        <v>36</v>
      </c>
      <c r="C14" s="2"/>
      <c r="D14" s="42">
        <v>40</v>
      </c>
      <c r="E14" s="17">
        <v>4.25</v>
      </c>
      <c r="F14" s="72">
        <f>(E14/(C14+D14))*100</f>
        <v>10.625</v>
      </c>
      <c r="G14" s="72">
        <f>E14/H14*100</f>
        <v>16.666666666666664</v>
      </c>
      <c r="H14" s="34">
        <v>25.5</v>
      </c>
    </row>
    <row r="15" spans="1:8" s="4" customFormat="1" ht="25.5" customHeight="1">
      <c r="A15" s="5">
        <v>2</v>
      </c>
      <c r="B15" s="2" t="s">
        <v>28</v>
      </c>
      <c r="C15" s="2"/>
      <c r="D15" s="42"/>
      <c r="E15" s="17"/>
      <c r="F15" s="21"/>
      <c r="G15" s="21"/>
      <c r="H15" s="34"/>
    </row>
    <row r="16" spans="1:8" s="7" customFormat="1" ht="36" customHeight="1">
      <c r="A16" s="24" t="s">
        <v>14</v>
      </c>
      <c r="B16" s="8" t="s">
        <v>5</v>
      </c>
      <c r="C16" s="8"/>
      <c r="D16" s="9"/>
      <c r="E16" s="18"/>
      <c r="F16" s="21"/>
      <c r="G16" s="21"/>
      <c r="H16" s="35"/>
    </row>
    <row r="17" spans="1:8" s="7" customFormat="1" ht="21.75" customHeight="1">
      <c r="A17" s="24">
        <v>1</v>
      </c>
      <c r="B17" s="8" t="s">
        <v>17</v>
      </c>
      <c r="C17" s="8"/>
      <c r="D17" s="9"/>
      <c r="E17" s="18"/>
      <c r="F17" s="21"/>
      <c r="G17" s="21"/>
      <c r="H17" s="35"/>
    </row>
    <row r="18" spans="1:8" s="4" customFormat="1" ht="25.5" customHeight="1">
      <c r="A18" s="5" t="s">
        <v>6</v>
      </c>
      <c r="B18" s="2" t="s">
        <v>7</v>
      </c>
      <c r="C18" s="2"/>
      <c r="D18" s="10"/>
      <c r="E18" s="17"/>
      <c r="F18" s="21"/>
      <c r="G18" s="21"/>
      <c r="H18" s="34"/>
    </row>
    <row r="19" spans="1:8" s="4" customFormat="1" ht="42.75" customHeight="1">
      <c r="A19" s="5" t="s">
        <v>8</v>
      </c>
      <c r="B19" s="2" t="s">
        <v>9</v>
      </c>
      <c r="C19" s="2"/>
      <c r="D19" s="10"/>
      <c r="E19" s="17"/>
      <c r="F19" s="21"/>
      <c r="G19" s="21"/>
      <c r="H19" s="34"/>
    </row>
    <row r="20" spans="1:8" s="7" customFormat="1" ht="21.75" customHeight="1">
      <c r="A20" s="24">
        <v>2</v>
      </c>
      <c r="B20" s="8" t="s">
        <v>10</v>
      </c>
      <c r="C20" s="8"/>
      <c r="D20" s="9"/>
      <c r="E20" s="18"/>
      <c r="F20" s="21"/>
      <c r="G20" s="21"/>
      <c r="H20" s="35"/>
    </row>
    <row r="21" spans="1:8" s="4" customFormat="1" ht="21.75" customHeight="1">
      <c r="A21" s="5" t="s">
        <v>6</v>
      </c>
      <c r="B21" s="2" t="s">
        <v>11</v>
      </c>
      <c r="C21" s="2"/>
      <c r="D21" s="10"/>
      <c r="E21" s="17"/>
      <c r="F21" s="21"/>
      <c r="G21" s="21"/>
      <c r="H21" s="34"/>
    </row>
    <row r="22" spans="1:8" s="4" customFormat="1" ht="37.5" customHeight="1">
      <c r="A22" s="5" t="s">
        <v>8</v>
      </c>
      <c r="B22" s="2" t="s">
        <v>12</v>
      </c>
      <c r="C22" s="2"/>
      <c r="D22" s="10"/>
      <c r="E22" s="17"/>
      <c r="F22" s="21"/>
      <c r="G22" s="21"/>
      <c r="H22" s="34"/>
    </row>
    <row r="23" spans="1:8" s="7" customFormat="1" ht="25.5" customHeight="1">
      <c r="A23" s="24" t="s">
        <v>29</v>
      </c>
      <c r="B23" s="8" t="s">
        <v>13</v>
      </c>
      <c r="C23" s="8"/>
      <c r="D23" s="9">
        <f>D24+D25</f>
        <v>40</v>
      </c>
      <c r="E23" s="71">
        <f>E24+E25</f>
        <v>4.25</v>
      </c>
      <c r="F23" s="72">
        <f>(E23/(C23+D23))*100</f>
        <v>10.625</v>
      </c>
      <c r="G23" s="72">
        <f>E23/H23*100</f>
        <v>16.666666666666664</v>
      </c>
      <c r="H23" s="71">
        <f>SUM(H24:H25)</f>
        <v>25.5</v>
      </c>
    </row>
    <row r="24" spans="1:8" s="4" customFormat="1" ht="26.25" customHeight="1">
      <c r="A24" s="5">
        <v>1</v>
      </c>
      <c r="B24" s="2" t="s">
        <v>36</v>
      </c>
      <c r="C24" s="2"/>
      <c r="D24" s="10">
        <f>D14</f>
        <v>40</v>
      </c>
      <c r="E24" s="73">
        <f>E14</f>
        <v>4.25</v>
      </c>
      <c r="F24" s="72">
        <f>(E24/(C24+D24))*100</f>
        <v>10.625</v>
      </c>
      <c r="G24" s="72">
        <f>E24/H24*100</f>
        <v>16.666666666666664</v>
      </c>
      <c r="H24" s="34">
        <v>25.5</v>
      </c>
    </row>
    <row r="25" spans="1:8" s="4" customFormat="1" ht="27.75" customHeight="1">
      <c r="A25" s="5">
        <v>2</v>
      </c>
      <c r="B25" s="2" t="s">
        <v>28</v>
      </c>
      <c r="C25" s="2"/>
      <c r="D25" s="41"/>
      <c r="E25" s="73"/>
      <c r="F25" s="21"/>
      <c r="G25" s="21"/>
      <c r="H25" s="34"/>
    </row>
    <row r="26" spans="1:11" s="7" customFormat="1" ht="36.75" customHeight="1">
      <c r="A26" s="37" t="s">
        <v>23</v>
      </c>
      <c r="B26" s="38" t="s">
        <v>15</v>
      </c>
      <c r="C26" s="40">
        <f>C27</f>
        <v>17196.215</v>
      </c>
      <c r="D26" s="40">
        <f>D27</f>
        <v>23463.167000000005</v>
      </c>
      <c r="E26" s="40">
        <f>E27</f>
        <v>1842.179</v>
      </c>
      <c r="F26" s="70">
        <f>E26/(C26+D26)*100</f>
        <v>4.530759960886764</v>
      </c>
      <c r="G26" s="67">
        <f>E26/H26*100</f>
        <v>38.1778628395269</v>
      </c>
      <c r="H26" s="64">
        <v>4825.254383</v>
      </c>
      <c r="K26" s="16"/>
    </row>
    <row r="27" spans="1:11" s="27" customFormat="1" ht="32.25" customHeight="1">
      <c r="A27" s="24" t="s">
        <v>2</v>
      </c>
      <c r="B27" s="8" t="s">
        <v>30</v>
      </c>
      <c r="C27" s="26">
        <f>C28+C38+C44</f>
        <v>17196.215</v>
      </c>
      <c r="D27" s="26">
        <f>D28+D38+D44</f>
        <v>23463.167000000005</v>
      </c>
      <c r="E27" s="26">
        <f>E28+E38+E44</f>
        <v>1842.179</v>
      </c>
      <c r="F27" s="68">
        <f>E27/(C27+D27)*100</f>
        <v>4.530759960886764</v>
      </c>
      <c r="G27" s="69">
        <f>E27/H27*100</f>
        <v>38.1778628395269</v>
      </c>
      <c r="H27" s="63">
        <v>4825.254383</v>
      </c>
      <c r="K27" s="28"/>
    </row>
    <row r="28" spans="1:9" s="7" customFormat="1" ht="32.25" customHeight="1">
      <c r="A28" s="24">
        <v>1</v>
      </c>
      <c r="B28" s="8" t="s">
        <v>10</v>
      </c>
      <c r="C28" s="11">
        <f>C29+C32</f>
        <v>2123.678</v>
      </c>
      <c r="D28" s="11">
        <f>D29+D32</f>
        <v>7185.146000000001</v>
      </c>
      <c r="E28" s="11">
        <f>E29+E32</f>
        <v>613.217</v>
      </c>
      <c r="F28" s="68">
        <f>E28/(C28+D28)*100</f>
        <v>6.5874808676155</v>
      </c>
      <c r="G28" s="69">
        <f>E28/H28*100</f>
        <v>48.624745946512256</v>
      </c>
      <c r="H28" s="11">
        <v>1261.121242</v>
      </c>
      <c r="I28" s="19"/>
    </row>
    <row r="29" spans="1:9" s="4" customFormat="1" ht="32.25" customHeight="1">
      <c r="A29" s="13" t="s">
        <v>31</v>
      </c>
      <c r="B29" s="14" t="s">
        <v>24</v>
      </c>
      <c r="C29" s="15">
        <f>SUM(C30:C31)</f>
        <v>20.042</v>
      </c>
      <c r="D29" s="48">
        <f>SUM(D30:D31)</f>
        <v>2365.574</v>
      </c>
      <c r="E29" s="48">
        <f>SUM(E30:E31)</f>
        <v>423.301</v>
      </c>
      <c r="F29" s="53">
        <f>E29/(C29+D29)*100</f>
        <v>17.74388669425423</v>
      </c>
      <c r="G29" s="49">
        <f>E29/H29*100</f>
        <v>43.257700700978404</v>
      </c>
      <c r="H29" s="75">
        <v>978.5564029999999</v>
      </c>
      <c r="I29" s="20"/>
    </row>
    <row r="30" spans="1:9" s="4" customFormat="1" ht="45" customHeight="1">
      <c r="A30" s="47" t="s">
        <v>43</v>
      </c>
      <c r="B30" s="2" t="s">
        <v>37</v>
      </c>
      <c r="C30" s="86">
        <v>20.042</v>
      </c>
      <c r="D30" s="87">
        <v>2331.974</v>
      </c>
      <c r="E30" s="87">
        <v>423.301</v>
      </c>
      <c r="F30" s="53">
        <f>E30/(C30+D30)*100</f>
        <v>17.997369065516562</v>
      </c>
      <c r="G30" s="49">
        <f>E30/H30*100</f>
        <v>44.948035251107285</v>
      </c>
      <c r="H30" s="110">
        <v>941.756403</v>
      </c>
      <c r="I30" s="20"/>
    </row>
    <row r="31" spans="1:9" s="4" customFormat="1" ht="43.5" customHeight="1">
      <c r="A31" s="47" t="s">
        <v>44</v>
      </c>
      <c r="B31" s="2" t="s">
        <v>38</v>
      </c>
      <c r="C31" s="86"/>
      <c r="D31" s="87">
        <v>33.6</v>
      </c>
      <c r="E31" s="87"/>
      <c r="F31" s="53"/>
      <c r="G31" s="45"/>
      <c r="H31" s="44">
        <v>36.8</v>
      </c>
      <c r="I31" s="20"/>
    </row>
    <row r="32" spans="1:8" s="4" customFormat="1" ht="40.5" customHeight="1">
      <c r="A32" s="1" t="s">
        <v>32</v>
      </c>
      <c r="B32" s="2" t="s">
        <v>12</v>
      </c>
      <c r="C32" s="58">
        <f>C33+C34+C35</f>
        <v>2103.636</v>
      </c>
      <c r="D32" s="58">
        <f>D33+D34+D35</f>
        <v>4819.572</v>
      </c>
      <c r="E32" s="58">
        <f>E33+E34+E35</f>
        <v>189.916</v>
      </c>
      <c r="F32" s="60">
        <f>E32/(C32+D32)*100</f>
        <v>2.7431791735854243</v>
      </c>
      <c r="G32" s="60">
        <f>E32/H32*100</f>
        <v>67.21147637197706</v>
      </c>
      <c r="H32" s="58">
        <v>282.564839</v>
      </c>
    </row>
    <row r="33" spans="1:8" s="4" customFormat="1" ht="42.75" customHeight="1">
      <c r="A33" s="5" t="s">
        <v>45</v>
      </c>
      <c r="B33" s="2" t="s">
        <v>39</v>
      </c>
      <c r="C33" s="12"/>
      <c r="D33" s="3">
        <v>2781.319</v>
      </c>
      <c r="E33" s="3">
        <v>11.087</v>
      </c>
      <c r="F33" s="60">
        <f>E33/(C33+D33)*100</f>
        <v>0.3986238184113365</v>
      </c>
      <c r="G33" s="60">
        <f>E33/H33*100</f>
        <v>4.726355766896219</v>
      </c>
      <c r="H33" s="65">
        <v>234.578194</v>
      </c>
    </row>
    <row r="34" spans="1:8" s="4" customFormat="1" ht="57" customHeight="1">
      <c r="A34" s="5" t="s">
        <v>46</v>
      </c>
      <c r="B34" s="2" t="s">
        <v>40</v>
      </c>
      <c r="C34" s="12"/>
      <c r="D34" s="10"/>
      <c r="E34" s="3"/>
      <c r="F34" s="21"/>
      <c r="G34" s="21"/>
      <c r="H34" s="36"/>
    </row>
    <row r="35" spans="1:8" s="4" customFormat="1" ht="40.5" customHeight="1">
      <c r="A35" s="47" t="s">
        <v>47</v>
      </c>
      <c r="B35" s="2" t="s">
        <v>25</v>
      </c>
      <c r="C35" s="50">
        <f>SUM(C36:C37)</f>
        <v>2103.636</v>
      </c>
      <c r="D35" s="50">
        <f>SUM(D36:D37)</f>
        <v>2038.2530000000002</v>
      </c>
      <c r="E35" s="50">
        <f>SUM(E36:E37)</f>
        <v>178.829</v>
      </c>
      <c r="F35" s="96"/>
      <c r="G35" s="96"/>
      <c r="H35" s="50">
        <v>47.986645</v>
      </c>
    </row>
    <row r="36" spans="1:8" s="4" customFormat="1" ht="32.25" customHeight="1">
      <c r="A36" s="47" t="s">
        <v>48</v>
      </c>
      <c r="B36" s="89" t="s">
        <v>41</v>
      </c>
      <c r="C36" s="97">
        <v>2074.45</v>
      </c>
      <c r="D36" s="91">
        <v>2037.4</v>
      </c>
      <c r="E36" s="87">
        <v>178.829</v>
      </c>
      <c r="F36" s="53">
        <f>E36/(C36+D36)*100</f>
        <v>4.349112929703175</v>
      </c>
      <c r="G36" s="98"/>
      <c r="H36" s="88"/>
    </row>
    <row r="37" spans="1:8" s="4" customFormat="1" ht="32.25" customHeight="1">
      <c r="A37" s="47" t="s">
        <v>49</v>
      </c>
      <c r="B37" s="89" t="s">
        <v>42</v>
      </c>
      <c r="C37" s="99">
        <v>29.186</v>
      </c>
      <c r="D37" s="91">
        <v>0.853</v>
      </c>
      <c r="E37" s="91"/>
      <c r="F37" s="92"/>
      <c r="G37" s="100"/>
      <c r="H37" s="113">
        <v>47.986645</v>
      </c>
    </row>
    <row r="38" spans="1:9" s="7" customFormat="1" ht="42" customHeight="1">
      <c r="A38" s="25">
        <v>2</v>
      </c>
      <c r="B38" s="29" t="s">
        <v>50</v>
      </c>
      <c r="C38" s="57">
        <f>C39+C43</f>
        <v>15072.537</v>
      </c>
      <c r="D38" s="57">
        <f>D39+D43</f>
        <v>16270.461000000001</v>
      </c>
      <c r="E38" s="57">
        <f>E39+E43</f>
        <v>1228.962</v>
      </c>
      <c r="F38" s="111">
        <f>F39+F43</f>
        <v>6.3709216072516615</v>
      </c>
      <c r="G38" s="111">
        <f>G39+G43</f>
        <v>55.668201499423915</v>
      </c>
      <c r="H38" s="57">
        <f>H39+H43</f>
        <v>3564.1331410000003</v>
      </c>
      <c r="I38" s="33"/>
    </row>
    <row r="39" spans="1:9" s="7" customFormat="1" ht="42" customHeight="1">
      <c r="A39" s="47" t="s">
        <v>57</v>
      </c>
      <c r="B39" s="46" t="s">
        <v>51</v>
      </c>
      <c r="C39" s="50">
        <v>15072.537</v>
      </c>
      <c r="D39" s="54">
        <v>9551.879</v>
      </c>
      <c r="E39" s="54">
        <v>1101.448</v>
      </c>
      <c r="F39" s="53">
        <f>E39/(C39+D39)*100</f>
        <v>4.47299135947021</v>
      </c>
      <c r="G39" s="49">
        <f>E39/H39*100</f>
        <v>40.21008800638719</v>
      </c>
      <c r="H39" s="55">
        <v>2739.233</v>
      </c>
      <c r="I39" s="33"/>
    </row>
    <row r="40" spans="1:9" s="7" customFormat="1" ht="42" customHeight="1" hidden="1">
      <c r="A40" s="25"/>
      <c r="B40" s="46" t="s">
        <v>52</v>
      </c>
      <c r="C40" s="29"/>
      <c r="D40" s="52"/>
      <c r="E40" s="52"/>
      <c r="F40" s="45"/>
      <c r="G40" s="45"/>
      <c r="H40" s="44"/>
      <c r="I40" s="33"/>
    </row>
    <row r="41" spans="1:9" s="7" customFormat="1" ht="42" customHeight="1" hidden="1">
      <c r="A41" s="25"/>
      <c r="B41" s="46" t="s">
        <v>53</v>
      </c>
      <c r="C41" s="29"/>
      <c r="D41" s="52"/>
      <c r="E41" s="52"/>
      <c r="F41" s="45"/>
      <c r="G41" s="45"/>
      <c r="H41" s="44"/>
      <c r="I41" s="33"/>
    </row>
    <row r="42" spans="1:9" s="7" customFormat="1" ht="42" customHeight="1" hidden="1">
      <c r="A42" s="25"/>
      <c r="B42" s="46" t="s">
        <v>54</v>
      </c>
      <c r="C42" s="29"/>
      <c r="D42" s="52"/>
      <c r="E42" s="52"/>
      <c r="F42" s="45"/>
      <c r="G42" s="45"/>
      <c r="H42" s="44"/>
      <c r="I42" s="33"/>
    </row>
    <row r="43" spans="1:9" s="7" customFormat="1" ht="42" customHeight="1">
      <c r="A43" s="5" t="s">
        <v>58</v>
      </c>
      <c r="B43" s="46" t="s">
        <v>56</v>
      </c>
      <c r="C43" s="8"/>
      <c r="D43" s="3">
        <v>6718.582</v>
      </c>
      <c r="E43" s="59">
        <v>127.514</v>
      </c>
      <c r="F43" s="60">
        <f>E43/(C43+D43)*100</f>
        <v>1.8979302477814515</v>
      </c>
      <c r="G43" s="60">
        <f>E43/H43*100</f>
        <v>15.458113493036729</v>
      </c>
      <c r="H43" s="62">
        <v>824.900141</v>
      </c>
      <c r="I43" s="33"/>
    </row>
    <row r="44" spans="1:9" s="7" customFormat="1" ht="42" customHeight="1">
      <c r="A44" s="24">
        <v>3</v>
      </c>
      <c r="B44" s="76" t="s">
        <v>65</v>
      </c>
      <c r="C44" s="8"/>
      <c r="D44" s="11">
        <v>7.56</v>
      </c>
      <c r="E44" s="112">
        <v>0</v>
      </c>
      <c r="F44" s="21">
        <f>E44/(C44+D44)*100</f>
        <v>0</v>
      </c>
      <c r="G44" s="60"/>
      <c r="H44" s="77"/>
      <c r="I44" s="33"/>
    </row>
    <row r="45" spans="1:8" s="4" customFormat="1" ht="26.25" customHeight="1">
      <c r="A45" s="66"/>
      <c r="B45" s="66"/>
      <c r="C45" s="66"/>
      <c r="D45" s="103" t="s">
        <v>71</v>
      </c>
      <c r="E45" s="103"/>
      <c r="F45" s="103"/>
      <c r="G45" s="103"/>
      <c r="H45" s="103"/>
    </row>
    <row r="46" spans="4:8" s="4" customFormat="1" ht="18.75">
      <c r="D46" s="104" t="s">
        <v>19</v>
      </c>
      <c r="E46" s="104"/>
      <c r="F46" s="104"/>
      <c r="G46" s="104"/>
      <c r="H46" s="104"/>
    </row>
    <row r="47" s="4" customFormat="1" ht="24.75" customHeight="1"/>
    <row r="48" s="4" customFormat="1" ht="24.75" customHeight="1"/>
    <row r="49" s="4" customFormat="1" ht="24.75" customHeight="1"/>
    <row r="50" s="4" customFormat="1" ht="24.75" customHeight="1"/>
    <row r="51" spans="4:8" s="4" customFormat="1" ht="18.75">
      <c r="D51" s="104" t="s">
        <v>64</v>
      </c>
      <c r="E51" s="104"/>
      <c r="F51" s="104"/>
      <c r="G51" s="104"/>
      <c r="H51" s="104"/>
    </row>
    <row r="52" s="4" customFormat="1" ht="18.75"/>
    <row r="53" s="4" customFormat="1" ht="18.75"/>
    <row r="54" s="4" customFormat="1" ht="18.75"/>
    <row r="55" s="4" customFormat="1" ht="18.75"/>
    <row r="56" s="4" customFormat="1" ht="18.75"/>
    <row r="57" s="4" customFormat="1" ht="18.75"/>
    <row r="58" s="4" customFormat="1" ht="18.75"/>
    <row r="59" s="4" customFormat="1" ht="18.75"/>
    <row r="60" s="4" customFormat="1" ht="18.75"/>
    <row r="61" s="4" customFormat="1" ht="18.75"/>
    <row r="62" s="4" customFormat="1" ht="18.75"/>
    <row r="63" s="4" customFormat="1" ht="18.75"/>
    <row r="64" s="4" customFormat="1" ht="18.75"/>
  </sheetData>
  <sheetProtection/>
  <mergeCells count="11">
    <mergeCell ref="A8:H8"/>
    <mergeCell ref="A1:H1"/>
    <mergeCell ref="A2:H2"/>
    <mergeCell ref="A3:H3"/>
    <mergeCell ref="D45:H45"/>
    <mergeCell ref="D51:H51"/>
    <mergeCell ref="A5:H5"/>
    <mergeCell ref="A6:H6"/>
    <mergeCell ref="E9:H9"/>
    <mergeCell ref="D46:H46"/>
    <mergeCell ref="A7:H7"/>
  </mergeCells>
  <printOptions/>
  <pageMargins left="0.3937007874015748" right="0.1968503937007874" top="0.5511811023622047" bottom="0.5511811023622047" header="0.31496062992125984" footer="0.31496062992125984"/>
  <pageSetup horizontalDpi="600" verticalDpi="600" orientation="portrait" paperSize="9" scale="7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27"/>
  </sheetPr>
  <dimension ref="A1:K52"/>
  <sheetViews>
    <sheetView zoomScalePageLayoutView="0" workbookViewId="0" topLeftCell="A7">
      <selection activeCell="K26" sqref="K26"/>
    </sheetView>
  </sheetViews>
  <sheetFormatPr defaultColWidth="9.140625" defaultRowHeight="15"/>
  <cols>
    <col min="1" max="1" width="8.57421875" style="4" customWidth="1"/>
    <col min="2" max="2" width="37.421875" style="4" customWidth="1"/>
    <col min="3" max="3" width="16.8515625" style="4" customWidth="1"/>
    <col min="4" max="4" width="17.28125" style="4" customWidth="1"/>
    <col min="5" max="5" width="16.7109375" style="4" customWidth="1"/>
    <col min="6" max="6" width="14.00390625" style="4" customWidth="1"/>
    <col min="7" max="7" width="14.421875" style="4" customWidth="1"/>
    <col min="8" max="8" width="15.57421875" style="4" customWidth="1"/>
    <col min="9" max="9" width="17.57421875" style="4" customWidth="1"/>
    <col min="10" max="10" width="9.140625" style="4" customWidth="1"/>
    <col min="11" max="11" width="14.7109375" style="4" customWidth="1"/>
    <col min="12" max="16384" width="9.140625" style="4" customWidth="1"/>
  </cols>
  <sheetData>
    <row r="1" spans="1:8" ht="42.75" customHeight="1">
      <c r="A1" s="101" t="s">
        <v>27</v>
      </c>
      <c r="B1" s="101"/>
      <c r="C1" s="101"/>
      <c r="D1" s="101"/>
      <c r="E1" s="101"/>
      <c r="F1" s="101"/>
      <c r="G1" s="101"/>
      <c r="H1" s="101"/>
    </row>
    <row r="2" spans="1:8" s="7" customFormat="1" ht="18.75">
      <c r="A2" s="102" t="s">
        <v>35</v>
      </c>
      <c r="B2" s="102"/>
      <c r="C2" s="102"/>
      <c r="D2" s="102"/>
      <c r="E2" s="102"/>
      <c r="F2" s="102"/>
      <c r="G2" s="102"/>
      <c r="H2" s="102"/>
    </row>
    <row r="3" spans="1:8" s="7" customFormat="1" ht="18.75">
      <c r="A3" s="102" t="s">
        <v>20</v>
      </c>
      <c r="B3" s="102"/>
      <c r="C3" s="102"/>
      <c r="D3" s="102"/>
      <c r="E3" s="102"/>
      <c r="F3" s="102"/>
      <c r="G3" s="102"/>
      <c r="H3" s="102"/>
    </row>
    <row r="4" spans="1:7" s="7" customFormat="1" ht="18.75">
      <c r="A4" s="23"/>
      <c r="B4" s="23"/>
      <c r="C4" s="23"/>
      <c r="D4" s="23"/>
      <c r="E4" s="23"/>
      <c r="F4" s="23"/>
      <c r="G4" s="23"/>
    </row>
    <row r="5" spans="1:8" ht="20.25" customHeight="1">
      <c r="A5" s="105" t="s">
        <v>66</v>
      </c>
      <c r="B5" s="105"/>
      <c r="C5" s="105"/>
      <c r="D5" s="105"/>
      <c r="E5" s="105"/>
      <c r="F5" s="105"/>
      <c r="G5" s="105"/>
      <c r="H5" s="105"/>
    </row>
    <row r="6" spans="1:8" ht="18.75">
      <c r="A6" s="106" t="s">
        <v>21</v>
      </c>
      <c r="B6" s="106"/>
      <c r="C6" s="106"/>
      <c r="D6" s="106"/>
      <c r="E6" s="106"/>
      <c r="F6" s="106"/>
      <c r="G6" s="106"/>
      <c r="H6" s="106"/>
    </row>
    <row r="7" spans="1:8" ht="47.25" customHeight="1">
      <c r="A7" s="108" t="s">
        <v>60</v>
      </c>
      <c r="B7" s="108"/>
      <c r="C7" s="108"/>
      <c r="D7" s="108"/>
      <c r="E7" s="108"/>
      <c r="F7" s="108"/>
      <c r="G7" s="108"/>
      <c r="H7" s="108"/>
    </row>
    <row r="8" spans="1:8" ht="66" customHeight="1">
      <c r="A8" s="109" t="s">
        <v>61</v>
      </c>
      <c r="B8" s="109"/>
      <c r="C8" s="109"/>
      <c r="D8" s="109"/>
      <c r="E8" s="109"/>
      <c r="F8" s="109"/>
      <c r="G8" s="109"/>
      <c r="H8" s="109"/>
    </row>
    <row r="9" spans="5:8" ht="22.5" customHeight="1">
      <c r="E9" s="107" t="s">
        <v>18</v>
      </c>
      <c r="F9" s="107"/>
      <c r="G9" s="107"/>
      <c r="H9" s="107"/>
    </row>
    <row r="10" spans="1:8" ht="138.75" customHeight="1">
      <c r="A10" s="24" t="s">
        <v>0</v>
      </c>
      <c r="B10" s="24" t="s">
        <v>1</v>
      </c>
      <c r="C10" s="25" t="s">
        <v>26</v>
      </c>
      <c r="D10" s="24" t="s">
        <v>16</v>
      </c>
      <c r="E10" s="24" t="s">
        <v>67</v>
      </c>
      <c r="F10" s="24" t="s">
        <v>33</v>
      </c>
      <c r="G10" s="25" t="s">
        <v>68</v>
      </c>
      <c r="H10" s="32" t="s">
        <v>34</v>
      </c>
    </row>
    <row r="11" spans="1:8" s="31" customFormat="1" ht="23.25" customHeight="1">
      <c r="A11" s="30">
        <v>1</v>
      </c>
      <c r="B11" s="30">
        <v>2</v>
      </c>
      <c r="C11" s="30">
        <v>3</v>
      </c>
      <c r="D11" s="30">
        <v>4</v>
      </c>
      <c r="E11" s="30">
        <v>5</v>
      </c>
      <c r="F11" s="30">
        <v>6</v>
      </c>
      <c r="G11" s="30">
        <v>7</v>
      </c>
      <c r="H11" s="30">
        <v>8</v>
      </c>
    </row>
    <row r="12" spans="1:8" s="7" customFormat="1" ht="38.25" customHeight="1">
      <c r="A12" s="37" t="s">
        <v>22</v>
      </c>
      <c r="B12" s="38" t="s">
        <v>3</v>
      </c>
      <c r="C12" s="38"/>
      <c r="D12" s="37"/>
      <c r="E12" s="37"/>
      <c r="F12" s="37"/>
      <c r="G12" s="37"/>
      <c r="H12" s="39"/>
    </row>
    <row r="13" spans="1:8" s="7" customFormat="1" ht="20.25" customHeight="1">
      <c r="A13" s="24" t="s">
        <v>2</v>
      </c>
      <c r="B13" s="8" t="s">
        <v>4</v>
      </c>
      <c r="C13" s="8"/>
      <c r="D13" s="43">
        <f>SUM(D14:D15)</f>
        <v>40</v>
      </c>
      <c r="E13" s="74">
        <f>SUM(E14:E15)</f>
        <v>17.75</v>
      </c>
      <c r="F13" s="21">
        <f>(E13/(C13+D13))*100</f>
        <v>44.375</v>
      </c>
      <c r="G13" s="21">
        <f>E13/H13*100</f>
        <v>56.8</v>
      </c>
      <c r="H13" s="74">
        <f>SUM(H14:H15)</f>
        <v>31.25</v>
      </c>
    </row>
    <row r="14" spans="1:8" ht="30" customHeight="1">
      <c r="A14" s="5">
        <v>1</v>
      </c>
      <c r="B14" s="2" t="s">
        <v>36</v>
      </c>
      <c r="C14" s="2"/>
      <c r="D14" s="42">
        <v>40</v>
      </c>
      <c r="E14" s="17">
        <v>17.75</v>
      </c>
      <c r="F14" s="21">
        <f>(E14/(C14+D14))*100</f>
        <v>44.375</v>
      </c>
      <c r="G14" s="21">
        <f>E14/H14*100</f>
        <v>56.8</v>
      </c>
      <c r="H14" s="78">
        <v>31.25</v>
      </c>
    </row>
    <row r="15" spans="1:8" ht="25.5" customHeight="1">
      <c r="A15" s="5">
        <v>2</v>
      </c>
      <c r="B15" s="2" t="s">
        <v>28</v>
      </c>
      <c r="C15" s="2"/>
      <c r="D15" s="42"/>
      <c r="E15" s="17"/>
      <c r="F15" s="21"/>
      <c r="G15" s="21"/>
      <c r="H15" s="78"/>
    </row>
    <row r="16" spans="1:8" s="7" customFormat="1" ht="36" customHeight="1">
      <c r="A16" s="24" t="s">
        <v>14</v>
      </c>
      <c r="B16" s="8" t="s">
        <v>5</v>
      </c>
      <c r="C16" s="8"/>
      <c r="D16" s="9"/>
      <c r="E16" s="18"/>
      <c r="F16" s="22"/>
      <c r="G16" s="22"/>
      <c r="H16" s="35"/>
    </row>
    <row r="17" spans="1:8" s="7" customFormat="1" ht="21.75" customHeight="1">
      <c r="A17" s="24">
        <v>1</v>
      </c>
      <c r="B17" s="8" t="s">
        <v>17</v>
      </c>
      <c r="C17" s="8"/>
      <c r="D17" s="9"/>
      <c r="E17" s="18"/>
      <c r="F17" s="22"/>
      <c r="G17" s="22"/>
      <c r="H17" s="35"/>
    </row>
    <row r="18" spans="1:8" ht="25.5" customHeight="1">
      <c r="A18" s="5" t="s">
        <v>6</v>
      </c>
      <c r="B18" s="2" t="s">
        <v>7</v>
      </c>
      <c r="C18" s="2"/>
      <c r="D18" s="10"/>
      <c r="E18" s="17"/>
      <c r="F18" s="22"/>
      <c r="G18" s="22"/>
      <c r="H18" s="34"/>
    </row>
    <row r="19" spans="1:8" ht="42.75" customHeight="1">
      <c r="A19" s="5" t="s">
        <v>8</v>
      </c>
      <c r="B19" s="2" t="s">
        <v>9</v>
      </c>
      <c r="C19" s="2"/>
      <c r="D19" s="10"/>
      <c r="E19" s="17"/>
      <c r="F19" s="22"/>
      <c r="G19" s="22"/>
      <c r="H19" s="34"/>
    </row>
    <row r="20" spans="1:8" s="7" customFormat="1" ht="21.75" customHeight="1">
      <c r="A20" s="24">
        <v>2</v>
      </c>
      <c r="B20" s="8" t="s">
        <v>10</v>
      </c>
      <c r="C20" s="8"/>
      <c r="D20" s="9"/>
      <c r="E20" s="18"/>
      <c r="F20" s="22"/>
      <c r="G20" s="22"/>
      <c r="H20" s="35"/>
    </row>
    <row r="21" spans="1:8" ht="21.75" customHeight="1">
      <c r="A21" s="5" t="s">
        <v>6</v>
      </c>
      <c r="B21" s="2" t="s">
        <v>11</v>
      </c>
      <c r="C21" s="2"/>
      <c r="D21" s="10"/>
      <c r="E21" s="17"/>
      <c r="F21" s="22"/>
      <c r="G21" s="22"/>
      <c r="H21" s="34"/>
    </row>
    <row r="22" spans="1:8" ht="37.5" customHeight="1">
      <c r="A22" s="5" t="s">
        <v>8</v>
      </c>
      <c r="B22" s="2" t="s">
        <v>12</v>
      </c>
      <c r="C22" s="2"/>
      <c r="D22" s="10"/>
      <c r="E22" s="17"/>
      <c r="F22" s="22"/>
      <c r="G22" s="22"/>
      <c r="H22" s="34"/>
    </row>
    <row r="23" spans="1:8" s="7" customFormat="1" ht="25.5" customHeight="1">
      <c r="A23" s="24" t="s">
        <v>29</v>
      </c>
      <c r="B23" s="8" t="s">
        <v>13</v>
      </c>
      <c r="C23" s="8"/>
      <c r="D23" s="9">
        <f>SUM(D24:D25)</f>
        <v>40</v>
      </c>
      <c r="E23" s="71">
        <f>SUM(E24:E25)</f>
        <v>17.75</v>
      </c>
      <c r="F23" s="21">
        <f>(E23/(C23+D23))*100</f>
        <v>44.375</v>
      </c>
      <c r="G23" s="21">
        <f>E23/H23*100</f>
        <v>56.8</v>
      </c>
      <c r="H23" s="71">
        <f>SUM(H24:H25)</f>
        <v>31.25</v>
      </c>
    </row>
    <row r="24" spans="1:8" ht="45" customHeight="1">
      <c r="A24" s="5">
        <v>1</v>
      </c>
      <c r="B24" s="2" t="s">
        <v>36</v>
      </c>
      <c r="C24" s="2"/>
      <c r="D24" s="10">
        <v>40</v>
      </c>
      <c r="E24" s="73">
        <v>17.75</v>
      </c>
      <c r="F24" s="21">
        <f>(E24/(C24+D24))*100</f>
        <v>44.375</v>
      </c>
      <c r="G24" s="21">
        <f aca="true" t="shared" si="0" ref="G24:G30">E24/H24*100</f>
        <v>56.8</v>
      </c>
      <c r="H24" s="34">
        <v>31.25</v>
      </c>
    </row>
    <row r="25" spans="1:8" ht="27.75" customHeight="1">
      <c r="A25" s="5">
        <v>2</v>
      </c>
      <c r="B25" s="2" t="s">
        <v>28</v>
      </c>
      <c r="C25" s="2"/>
      <c r="D25" s="10"/>
      <c r="E25" s="73"/>
      <c r="F25" s="21"/>
      <c r="G25" s="21"/>
      <c r="H25" s="34"/>
    </row>
    <row r="26" spans="1:11" s="7" customFormat="1" ht="36.75" customHeight="1">
      <c r="A26" s="37" t="s">
        <v>23</v>
      </c>
      <c r="B26" s="38" t="s">
        <v>15</v>
      </c>
      <c r="C26" s="40">
        <f>C27</f>
        <v>17196.215</v>
      </c>
      <c r="D26" s="40">
        <f>D27</f>
        <v>23552.050000000003</v>
      </c>
      <c r="E26" s="40">
        <f>E27</f>
        <v>17027.891</v>
      </c>
      <c r="F26" s="70">
        <f>E26/(C26+D26)*100</f>
        <v>41.78801477805251</v>
      </c>
      <c r="G26" s="67">
        <f t="shared" si="0"/>
        <v>116.3068380908016</v>
      </c>
      <c r="H26" s="64">
        <f>H27</f>
        <v>14640.49</v>
      </c>
      <c r="K26" s="16"/>
    </row>
    <row r="27" spans="1:11" s="27" customFormat="1" ht="32.25" customHeight="1">
      <c r="A27" s="24" t="s">
        <v>2</v>
      </c>
      <c r="B27" s="8" t="s">
        <v>30</v>
      </c>
      <c r="C27" s="26">
        <f>C28+C38+C45</f>
        <v>17196.215</v>
      </c>
      <c r="D27" s="26">
        <f>D28+D38+D45</f>
        <v>23552.050000000003</v>
      </c>
      <c r="E27" s="26">
        <f>E28+E38+E45</f>
        <v>17027.891</v>
      </c>
      <c r="F27" s="68">
        <f>E27/(C27+D27)*100</f>
        <v>41.78801477805251</v>
      </c>
      <c r="G27" s="69">
        <f t="shared" si="0"/>
        <v>116.3068380908016</v>
      </c>
      <c r="H27" s="63">
        <f>H28+H38+H45</f>
        <v>14640.49</v>
      </c>
      <c r="K27" s="28"/>
    </row>
    <row r="28" spans="1:9" s="7" customFormat="1" ht="32.25" customHeight="1">
      <c r="A28" s="24">
        <v>1</v>
      </c>
      <c r="B28" s="8" t="s">
        <v>10</v>
      </c>
      <c r="C28" s="11">
        <f>C29+C32</f>
        <v>2123.678</v>
      </c>
      <c r="D28" s="11">
        <f>D29+D32</f>
        <v>6458.8</v>
      </c>
      <c r="E28" s="11">
        <f>E29+E32</f>
        <v>1722.7259999999999</v>
      </c>
      <c r="F28" s="68">
        <f>E28/(C28+D28)*100</f>
        <v>20.07259441853507</v>
      </c>
      <c r="G28" s="69">
        <f t="shared" si="0"/>
        <v>130.5760205195372</v>
      </c>
      <c r="H28" s="11">
        <f>H29+H32</f>
        <v>1319.328</v>
      </c>
      <c r="I28" s="19"/>
    </row>
    <row r="29" spans="1:9" ht="32.25" customHeight="1">
      <c r="A29" s="13" t="s">
        <v>31</v>
      </c>
      <c r="B29" s="14" t="s">
        <v>24</v>
      </c>
      <c r="C29" s="15">
        <f>SUM(C30:C31)</f>
        <v>20.042</v>
      </c>
      <c r="D29" s="48">
        <f>SUM(D30:D31)</f>
        <v>2392.63</v>
      </c>
      <c r="E29" s="48">
        <f>SUM(E30:E31)</f>
        <v>1315.771</v>
      </c>
      <c r="F29" s="53">
        <f>E29/(C29+D29)*100</f>
        <v>54.53584241869594</v>
      </c>
      <c r="G29" s="49">
        <f t="shared" si="0"/>
        <v>103.32941984882693</v>
      </c>
      <c r="H29" s="48">
        <f>SUM(H30:H31)</f>
        <v>1273.375</v>
      </c>
      <c r="I29" s="20"/>
    </row>
    <row r="30" spans="1:9" ht="44.25" customHeight="1">
      <c r="A30" s="47" t="s">
        <v>43</v>
      </c>
      <c r="B30" s="2" t="s">
        <v>37</v>
      </c>
      <c r="C30" s="86">
        <v>20.042</v>
      </c>
      <c r="D30" s="87">
        <v>2359.03</v>
      </c>
      <c r="E30" s="87">
        <v>1315.771</v>
      </c>
      <c r="F30" s="53">
        <f>E30/(C30+D30)*100</f>
        <v>55.306060514351806</v>
      </c>
      <c r="G30" s="49">
        <f t="shared" si="0"/>
        <v>103.32941984882693</v>
      </c>
      <c r="H30" s="88">
        <v>1273.375</v>
      </c>
      <c r="I30" s="20"/>
    </row>
    <row r="31" spans="1:9" ht="44.25" customHeight="1">
      <c r="A31" s="47" t="s">
        <v>44</v>
      </c>
      <c r="B31" s="2" t="s">
        <v>38</v>
      </c>
      <c r="C31" s="86"/>
      <c r="D31" s="87">
        <v>33.6</v>
      </c>
      <c r="E31" s="87"/>
      <c r="F31" s="53"/>
      <c r="G31" s="45"/>
      <c r="H31" s="44"/>
      <c r="I31" s="20"/>
    </row>
    <row r="32" spans="1:8" ht="37.5" customHeight="1">
      <c r="A32" s="1" t="s">
        <v>32</v>
      </c>
      <c r="B32" s="2" t="s">
        <v>12</v>
      </c>
      <c r="C32" s="58">
        <f>C33+C34+C35</f>
        <v>2103.636</v>
      </c>
      <c r="D32" s="58">
        <f>D33+D34+D35</f>
        <v>4066.17</v>
      </c>
      <c r="E32" s="58">
        <f>E33+E34+E35</f>
        <v>406.955</v>
      </c>
      <c r="F32" s="60">
        <f>E32/(C32+D32)*100</f>
        <v>6.595912416046793</v>
      </c>
      <c r="G32" s="60">
        <f>E32/H32*100</f>
        <v>885.5896241812285</v>
      </c>
      <c r="H32" s="58">
        <f>H33+H34+H35</f>
        <v>45.953</v>
      </c>
    </row>
    <row r="33" spans="1:8" ht="41.25" customHeight="1">
      <c r="A33" s="5" t="s">
        <v>45</v>
      </c>
      <c r="B33" s="2" t="s">
        <v>39</v>
      </c>
      <c r="C33" s="12"/>
      <c r="D33" s="3">
        <v>2027.917</v>
      </c>
      <c r="E33" s="3">
        <v>406.955</v>
      </c>
      <c r="F33" s="60">
        <f>E33/(C33+D33)*100</f>
        <v>20.067635904230794</v>
      </c>
      <c r="G33" s="60">
        <f>E33/H33*100</f>
        <v>885.5896241812285</v>
      </c>
      <c r="H33" s="65">
        <v>45.953</v>
      </c>
    </row>
    <row r="34" spans="1:8" ht="52.5" customHeight="1">
      <c r="A34" s="5" t="s">
        <v>46</v>
      </c>
      <c r="B34" s="2" t="s">
        <v>40</v>
      </c>
      <c r="C34" s="12"/>
      <c r="D34" s="10"/>
      <c r="E34" s="3"/>
      <c r="F34" s="21"/>
      <c r="G34" s="21"/>
      <c r="H34" s="36"/>
    </row>
    <row r="35" spans="1:8" ht="41.25" customHeight="1">
      <c r="A35" s="47" t="s">
        <v>47</v>
      </c>
      <c r="B35" s="2" t="s">
        <v>25</v>
      </c>
      <c r="C35" s="50">
        <f>SUM(C36:C37)</f>
        <v>2103.636</v>
      </c>
      <c r="D35" s="50">
        <f>SUM(D36:D37)</f>
        <v>2038.2530000000002</v>
      </c>
      <c r="E35" s="51">
        <f>SUM(E36:E37)</f>
        <v>0</v>
      </c>
      <c r="F35" s="45"/>
      <c r="G35" s="45"/>
      <c r="H35" s="51">
        <f>SUM(H36:H37)</f>
        <v>0</v>
      </c>
    </row>
    <row r="36" spans="1:8" ht="32.25" customHeight="1">
      <c r="A36" s="47" t="s">
        <v>48</v>
      </c>
      <c r="B36" s="89" t="s">
        <v>41</v>
      </c>
      <c r="C36" s="90">
        <v>29.186</v>
      </c>
      <c r="D36" s="91">
        <v>0.853</v>
      </c>
      <c r="E36" s="91"/>
      <c r="F36" s="92"/>
      <c r="G36" s="92"/>
      <c r="H36" s="93"/>
    </row>
    <row r="37" spans="1:8" ht="32.25" customHeight="1">
      <c r="A37" s="47" t="s">
        <v>49</v>
      </c>
      <c r="B37" s="89" t="s">
        <v>42</v>
      </c>
      <c r="C37" s="94">
        <v>2074.45</v>
      </c>
      <c r="D37" s="95">
        <v>2037.4</v>
      </c>
      <c r="E37" s="91"/>
      <c r="F37" s="92"/>
      <c r="G37" s="92"/>
      <c r="H37" s="93"/>
    </row>
    <row r="38" spans="1:9" s="7" customFormat="1" ht="42" customHeight="1">
      <c r="A38" s="25">
        <v>2</v>
      </c>
      <c r="B38" s="29" t="s">
        <v>50</v>
      </c>
      <c r="C38" s="57">
        <f>C39+C43+C44</f>
        <v>15072.537</v>
      </c>
      <c r="D38" s="57">
        <f>D39+D43+D44</f>
        <v>17085.690000000002</v>
      </c>
      <c r="E38" s="57">
        <f>E39+E43+E44</f>
        <v>15297.605</v>
      </c>
      <c r="F38" s="68">
        <f>E38/(C38+D38)*100</f>
        <v>47.56980227796762</v>
      </c>
      <c r="G38" s="69">
        <f>E38/H38*100</f>
        <v>114.83686633343247</v>
      </c>
      <c r="H38" s="56">
        <f>H39+H43+H44</f>
        <v>13321.162</v>
      </c>
      <c r="I38" s="33"/>
    </row>
    <row r="39" spans="1:9" s="7" customFormat="1" ht="42" customHeight="1">
      <c r="A39" s="47" t="s">
        <v>57</v>
      </c>
      <c r="B39" s="46" t="s">
        <v>51</v>
      </c>
      <c r="C39" s="50">
        <v>15072.537</v>
      </c>
      <c r="D39" s="54">
        <v>9551.879</v>
      </c>
      <c r="E39" s="54">
        <v>13923.516</v>
      </c>
      <c r="F39" s="53">
        <f>E39/(C39+D39)*100</f>
        <v>56.54353792593497</v>
      </c>
      <c r="G39" s="49">
        <f>E39/H39*100</f>
        <v>117.06896016801207</v>
      </c>
      <c r="H39" s="55">
        <v>11893.431</v>
      </c>
      <c r="I39" s="33"/>
    </row>
    <row r="40" spans="1:9" s="7" customFormat="1" ht="42" customHeight="1" hidden="1">
      <c r="A40" s="25"/>
      <c r="B40" s="46" t="s">
        <v>52</v>
      </c>
      <c r="C40" s="29"/>
      <c r="D40" s="52"/>
      <c r="E40" s="52"/>
      <c r="F40" s="45"/>
      <c r="G40" s="45"/>
      <c r="H40" s="44"/>
      <c r="I40" s="33"/>
    </row>
    <row r="41" spans="1:9" s="7" customFormat="1" ht="42" customHeight="1" hidden="1">
      <c r="A41" s="25"/>
      <c r="B41" s="46" t="s">
        <v>53</v>
      </c>
      <c r="C41" s="29"/>
      <c r="D41" s="52"/>
      <c r="E41" s="52"/>
      <c r="F41" s="45"/>
      <c r="G41" s="45"/>
      <c r="H41" s="44"/>
      <c r="I41" s="33"/>
    </row>
    <row r="42" spans="1:9" s="7" customFormat="1" ht="42" customHeight="1" hidden="1">
      <c r="A42" s="25"/>
      <c r="B42" s="46" t="s">
        <v>54</v>
      </c>
      <c r="C42" s="29"/>
      <c r="D42" s="52"/>
      <c r="E42" s="52"/>
      <c r="F42" s="45"/>
      <c r="G42" s="45"/>
      <c r="H42" s="44"/>
      <c r="I42" s="33"/>
    </row>
    <row r="43" spans="1:9" s="7" customFormat="1" ht="42" customHeight="1">
      <c r="A43" s="47" t="s">
        <v>58</v>
      </c>
      <c r="B43" s="46" t="s">
        <v>55</v>
      </c>
      <c r="C43" s="29"/>
      <c r="D43" s="52"/>
      <c r="E43" s="52"/>
      <c r="F43" s="45"/>
      <c r="G43" s="45"/>
      <c r="H43" s="44"/>
      <c r="I43" s="33"/>
    </row>
    <row r="44" spans="1:9" s="7" customFormat="1" ht="42" customHeight="1">
      <c r="A44" s="5" t="s">
        <v>59</v>
      </c>
      <c r="B44" s="46" t="s">
        <v>56</v>
      </c>
      <c r="C44" s="8"/>
      <c r="D44" s="3">
        <v>7533.811</v>
      </c>
      <c r="E44" s="59">
        <v>1374.089</v>
      </c>
      <c r="F44" s="60">
        <f>E44/(C44+D44)*100</f>
        <v>18.238962989647604</v>
      </c>
      <c r="G44" s="60">
        <f>E44/H44*100</f>
        <v>96.24284966845995</v>
      </c>
      <c r="H44" s="61">
        <v>1427.731</v>
      </c>
      <c r="I44" s="33"/>
    </row>
    <row r="45" spans="1:9" s="7" customFormat="1" ht="33.75" customHeight="1">
      <c r="A45" s="79">
        <v>3</v>
      </c>
      <c r="B45" s="80" t="s">
        <v>62</v>
      </c>
      <c r="C45" s="81"/>
      <c r="D45" s="82">
        <v>7.56</v>
      </c>
      <c r="E45" s="83">
        <v>7.56</v>
      </c>
      <c r="F45" s="21">
        <f>E45/(C45+D45)*100</f>
        <v>100</v>
      </c>
      <c r="G45" s="84"/>
      <c r="H45" s="85"/>
      <c r="I45" s="33"/>
    </row>
    <row r="46" spans="1:8" ht="26.25" customHeight="1">
      <c r="A46" s="66"/>
      <c r="B46" s="66"/>
      <c r="C46" s="66"/>
      <c r="D46" s="103" t="s">
        <v>63</v>
      </c>
      <c r="E46" s="103"/>
      <c r="F46" s="103"/>
      <c r="G46" s="103"/>
      <c r="H46" s="103"/>
    </row>
    <row r="47" spans="4:8" ht="18.75">
      <c r="D47" s="104" t="s">
        <v>19</v>
      </c>
      <c r="E47" s="104"/>
      <c r="F47" s="104"/>
      <c r="G47" s="104"/>
      <c r="H47" s="104"/>
    </row>
    <row r="48" ht="24.75" customHeight="1"/>
    <row r="49" ht="24.75" customHeight="1"/>
    <row r="50" ht="24.75" customHeight="1"/>
    <row r="51" ht="24.75" customHeight="1"/>
    <row r="52" spans="4:8" ht="18.75">
      <c r="D52" s="104" t="s">
        <v>64</v>
      </c>
      <c r="E52" s="104"/>
      <c r="F52" s="104"/>
      <c r="G52" s="104"/>
      <c r="H52" s="104"/>
    </row>
  </sheetData>
  <sheetProtection/>
  <mergeCells count="11">
    <mergeCell ref="A7:H7"/>
    <mergeCell ref="A8:H8"/>
    <mergeCell ref="A1:H1"/>
    <mergeCell ref="A2:H2"/>
    <mergeCell ref="A3:H3"/>
    <mergeCell ref="D46:H46"/>
    <mergeCell ref="D52:H52"/>
    <mergeCell ref="A5:H5"/>
    <mergeCell ref="A6:H6"/>
    <mergeCell ref="E9:H9"/>
    <mergeCell ref="D47:H47"/>
  </mergeCells>
  <printOptions/>
  <pageMargins left="0.3937007874015748" right="0.1968503937007874" top="0.5511811023622047" bottom="0.5511811023622047" header="0.31496062992125984" footer="0.31496062992125984"/>
  <pageSetup horizontalDpi="600" verticalDpi="600" orientation="portrait" paperSize="9" scale="7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MSN</dc:creator>
  <cp:keywords/>
  <dc:description/>
  <cp:lastModifiedBy>Windows User</cp:lastModifiedBy>
  <cp:lastPrinted>2021-07-09T02:28:38Z</cp:lastPrinted>
  <dcterms:created xsi:type="dcterms:W3CDTF">2017-12-25T08:07:05Z</dcterms:created>
  <dcterms:modified xsi:type="dcterms:W3CDTF">2021-10-27T08:54:41Z</dcterms:modified>
  <cp:category/>
  <cp:version/>
  <cp:contentType/>
  <cp:contentStatus/>
</cp:coreProperties>
</file>